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5480" windowHeight="11190"/>
  </bookViews>
  <sheets>
    <sheet name="Прил.2" sheetId="2" r:id="rId1"/>
  </sheets>
  <externalReferences>
    <externalReference r:id="rId2"/>
  </externalReferences>
  <definedNames>
    <definedName name="ad">#REF!</definedName>
    <definedName name="ch">#REF!</definedName>
    <definedName name="Protocol_S012">[1]PROTOKOL_2008!#REF!</definedName>
    <definedName name="Protocol_S02">#REF!</definedName>
    <definedName name="S_Norm_KD_TPG_Sum_2008">#REF!</definedName>
    <definedName name="temp_2008_prof">#REF!</definedName>
    <definedName name="temp_2008_reg">'[1]по территориям'!#REF!</definedName>
    <definedName name="_xlnm.Print_Titles" localSheetId="0">Прил.2!$10:$10</definedName>
    <definedName name="_xlnm.Print_Area" localSheetId="0">Прил.2!$A$1:$K$60</definedName>
  </definedNames>
  <calcPr calcId="145621" fullPrecision="0"/>
</workbook>
</file>

<file path=xl/calcChain.xml><?xml version="1.0" encoding="utf-8"?>
<calcChain xmlns="http://schemas.openxmlformats.org/spreadsheetml/2006/main">
  <c r="J41" i="2" l="1"/>
  <c r="H41" i="2"/>
  <c r="J30" i="2"/>
  <c r="J60" i="2" s="1"/>
  <c r="H30" i="2"/>
  <c r="H60" i="2" s="1"/>
  <c r="I25" i="2"/>
  <c r="G25" i="2"/>
  <c r="I11" i="2"/>
  <c r="I60" i="2" s="1"/>
  <c r="G11" i="2"/>
  <c r="G60" i="2" s="1"/>
  <c r="K25" i="2" l="1"/>
  <c r="K11" i="2"/>
  <c r="K30" i="2"/>
  <c r="D10" i="2"/>
  <c r="E10" i="2" s="1"/>
  <c r="F10" i="2" s="1"/>
  <c r="G10" i="2" s="1"/>
  <c r="H10" i="2" s="1"/>
  <c r="I10" i="2" s="1"/>
  <c r="J10" i="2" s="1"/>
  <c r="K10" i="2" s="1"/>
  <c r="K60" i="2" l="1"/>
</calcChain>
</file>

<file path=xl/sharedStrings.xml><?xml version="1.0" encoding="utf-8"?>
<sst xmlns="http://schemas.openxmlformats.org/spreadsheetml/2006/main" count="308" uniqueCount="113">
  <si>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</si>
  <si>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</si>
  <si>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</si>
  <si>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</si>
  <si>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</si>
  <si>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</si>
  <si>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</si>
  <si>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</si>
  <si>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</si>
  <si>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</si>
  <si>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№ строки</t>
  </si>
  <si>
    <t>Единица измерения</t>
  </si>
  <si>
    <t>Подушевые нормативы финансирования территориальной
программы</t>
  </si>
  <si>
    <t>Стоимость территориальной программы по источникам ее финансового обеспечения</t>
  </si>
  <si>
    <t>руб.</t>
  </si>
  <si>
    <t>тыс. руб.</t>
  </si>
  <si>
    <t>в %
к итогу</t>
  </si>
  <si>
    <t xml:space="preserve">за счет средств краевого бюджета </t>
  </si>
  <si>
    <t>за счет средств
ОМС</t>
  </si>
  <si>
    <t>средства
ОМС</t>
  </si>
  <si>
    <t>Х</t>
  </si>
  <si>
    <t>1. скорая, в том числе скорая специализированная медицинская помощь, не включенная в территориальную программу ОМС, в том числе</t>
  </si>
  <si>
    <t>вызов</t>
  </si>
  <si>
    <t>2. медицинская помощь в амбулаторных условиях, в том числе</t>
  </si>
  <si>
    <t>обращение</t>
  </si>
  <si>
    <t>3. специализированная медицинская помощь в стационарных условиях, в том числе</t>
  </si>
  <si>
    <t>случай госпитализации</t>
  </si>
  <si>
    <t>4. медицинская помощь в условиях дневного стационара, в том числе</t>
  </si>
  <si>
    <t>случай лечения</t>
  </si>
  <si>
    <t>11</t>
  </si>
  <si>
    <t>5. паллиативная медицинская помощь</t>
  </si>
  <si>
    <t>12</t>
  </si>
  <si>
    <t>койко-день</t>
  </si>
  <si>
    <t xml:space="preserve">6. иные государственные и муниципальные услуги (работы) </t>
  </si>
  <si>
    <t>13</t>
  </si>
  <si>
    <t>7. высокотехнологичная медицинская помощь, оказываемая в медицинских организациях субъекта РФ</t>
  </si>
  <si>
    <t>14</t>
  </si>
  <si>
    <t>15</t>
  </si>
  <si>
    <t>- санитарного транспорта</t>
  </si>
  <si>
    <t>16</t>
  </si>
  <si>
    <t>-</t>
  </si>
  <si>
    <t>- КТ</t>
  </si>
  <si>
    <t>17</t>
  </si>
  <si>
    <t>- МРТ</t>
  </si>
  <si>
    <t>18</t>
  </si>
  <si>
    <t>- иного медицинского оборудования</t>
  </si>
  <si>
    <t>19</t>
  </si>
  <si>
    <t>III. Медицинская помощь в рамках территориальной программы ОМС:</t>
  </si>
  <si>
    <t>20</t>
  </si>
  <si>
    <t>- скорая медицинская помощь (сумма строк 27 + 32)</t>
  </si>
  <si>
    <t>21</t>
  </si>
  <si>
    <t>- медицинская помощь в амбулаторных условиях</t>
  </si>
  <si>
    <t>сумма строк 29.1+34.1</t>
  </si>
  <si>
    <t>22.1</t>
  </si>
  <si>
    <t>сумма строк 29.2+34.2</t>
  </si>
  <si>
    <t>22.2</t>
  </si>
  <si>
    <t>посещение
по неотложной медицинской помощи</t>
  </si>
  <si>
    <t>сумма строк 29.3+34.3</t>
  </si>
  <si>
    <t>22.3</t>
  </si>
  <si>
    <t>- специализированная медицинская помощь в стационарных условиях (сумма строк 30+35), в том числе</t>
  </si>
  <si>
    <t>23</t>
  </si>
  <si>
    <t>23.1</t>
  </si>
  <si>
    <t>23.2</t>
  </si>
  <si>
    <t>- медицинская помощь в условиях дневного стационара (сумма строк 31 + 36)</t>
  </si>
  <si>
    <t>24</t>
  </si>
  <si>
    <t>25</t>
  </si>
  <si>
    <t>- затраты на ведение дела СМО</t>
  </si>
  <si>
    <t>26</t>
  </si>
  <si>
    <t>из строки 20:
1. Медицинская помощь, предоставляемая в рамках базовой программы ОМС застрахованным лицам</t>
  </si>
  <si>
    <t>27</t>
  </si>
  <si>
    <t>- скорая медицинская помощь</t>
  </si>
  <si>
    <t>28</t>
  </si>
  <si>
    <t>29.1</t>
  </si>
  <si>
    <t>29.2</t>
  </si>
  <si>
    <t>29.3</t>
  </si>
  <si>
    <t>- специализированная медицинская помощь в стационарных условиях, в том числе</t>
  </si>
  <si>
    <t>30</t>
  </si>
  <si>
    <t>30.1</t>
  </si>
  <si>
    <t>30.2</t>
  </si>
  <si>
    <t xml:space="preserve">- медицинская помощь в условиях дневного стационара </t>
  </si>
  <si>
    <t>31</t>
  </si>
  <si>
    <t>2. Медицинская помощь по видам и заболеваниям сверх базовой программы:</t>
  </si>
  <si>
    <t>32</t>
  </si>
  <si>
    <t>33</t>
  </si>
  <si>
    <t>34.1</t>
  </si>
  <si>
    <t>34.2</t>
  </si>
  <si>
    <t>34.3</t>
  </si>
  <si>
    <t>35</t>
  </si>
  <si>
    <t>к/день</t>
  </si>
  <si>
    <t>35.1</t>
  </si>
  <si>
    <t>35.2</t>
  </si>
  <si>
    <t>36</t>
  </si>
  <si>
    <t>-паллиативная медицинская помощь</t>
  </si>
  <si>
    <t>37</t>
  </si>
  <si>
    <t>ИТОГО (сумма строк 01 + 15 + 20)</t>
  </si>
  <si>
    <t>38</t>
  </si>
  <si>
    <t>территориальной программы государственных гарантий бесплатного оказания</t>
  </si>
  <si>
    <t>УТВЕРЖДЕННАЯ СТОИМОСТЬ</t>
  </si>
  <si>
    <t>Приложение № 2</t>
  </si>
  <si>
    <t>посещение с профилактическими и иными целями</t>
  </si>
  <si>
    <t>посещение по неотложной медицинской помощи</t>
  </si>
  <si>
    <t>Стоимость единицы объема медицинской помощи (норма-тив финансовых затрат на едини-цу объема предоставления медицинской помощи), руб.</t>
  </si>
  <si>
    <t>Объем медицинской помощи в расчете
на 1 жителя
(норматив объе-мов предоставле-ния медицинской помощи в расчете
на 1 застрахован-ное лицо)</t>
  </si>
  <si>
    <r>
      <t xml:space="preserve">I. Медицинская помощь, предоставляемая за счет консолидированного бюджета Приморского края
</t>
    </r>
    <r>
      <rPr>
        <sz val="12"/>
        <rFont val="Times New Roman"/>
        <family val="1"/>
        <charset val="204"/>
      </rPr>
      <t>в том числе:</t>
    </r>
  </si>
  <si>
    <t>- паллиативная медицинская помощь (равно строке 37)</t>
  </si>
  <si>
    <t xml:space="preserve">    не идентифицированным и не застрахованным в системе ОМС лицам</t>
  </si>
  <si>
    <r>
      <t xml:space="preserve">II. Средства консолидированного бюджета Приморского края на приобретение медицинского оборудования для медицинских организаций, работающих в системе ОМС, 
</t>
    </r>
    <r>
      <rPr>
        <sz val="12"/>
        <rFont val="Times New Roman"/>
        <family val="1"/>
        <charset val="204"/>
      </rPr>
      <t>в том числе на приобретение:</t>
    </r>
  </si>
  <si>
    <t xml:space="preserve">    медицинская реабилитация в стационарных условиях 
(сумма строк 30.1+35.1)</t>
  </si>
  <si>
    <t xml:space="preserve">    высокотехнологичная медицинская помощь 
(сумма строк 30.2+35.2)</t>
  </si>
  <si>
    <t xml:space="preserve">    медицинская реабилитация в стационарных условиях </t>
  </si>
  <si>
    <t xml:space="preserve">    высокотехнологичная медицинская помощь </t>
  </si>
  <si>
    <t>гражданам медицинской помощи по условиям ее оказания на 2017  год</t>
  </si>
  <si>
    <t xml:space="preserve">к территориальной программе государственных гарантий бесплатного оказания гражданам  медицинской помощи в Приморском крае на 2017 год и на плановый период 2018 и 2019 годов, утвержденной постановлением Администрации Приморского края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</si>
</sst>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1" applyNumberFormat="0" applyAlignment="0" applyProtection="0"/>
    <xf numFmtId="0" fontId="10" fillId="20" borderId="12" applyNumberFormat="0" applyAlignment="0" applyProtection="0"/>
    <xf numFmtId="0" fontId="11" fillId="20" borderId="11" applyNumberFormat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21" borderId="1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6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3" borderId="18" applyNumberFormat="0" applyFont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1" applyNumberFormat="0" applyAlignment="0" applyProtection="0"/>
    <xf numFmtId="0" fontId="30" fillId="21" borderId="17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1" applyNumberFormat="0" applyAlignment="0" applyProtection="0"/>
    <xf numFmtId="0" fontId="37" fillId="0" borderId="19" applyNumberFormat="0" applyFill="0" applyAlignment="0" applyProtection="0"/>
    <xf numFmtId="0" fontId="38" fillId="22" borderId="0" applyNumberFormat="0" applyBorder="0" applyAlignment="0" applyProtection="0"/>
    <xf numFmtId="0" fontId="26" fillId="23" borderId="18" applyNumberFormat="0" applyFont="0" applyAlignment="0" applyProtection="0"/>
    <xf numFmtId="0" fontId="39" fillId="20" borderId="12" applyNumberForma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43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4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/>
    <xf numFmtId="0" fontId="0" fillId="0" borderId="0" xfId="0" applyFill="1"/>
    <xf numFmtId="0" fontId="25" fillId="0" borderId="0" xfId="0" applyFont="1" applyFill="1"/>
    <xf numFmtId="2" fontId="0" fillId="0" borderId="0" xfId="0" applyNumberFormat="1"/>
    <xf numFmtId="164" fontId="0" fillId="0" borderId="0" xfId="0" applyNumberFormat="1"/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justify"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right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3" fillId="0" borderId="1" xfId="38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0" fontId="7" fillId="0" borderId="1" xfId="38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" fontId="4" fillId="0" borderId="8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8" xfId="38" applyNumberFormat="1" applyFont="1" applyFill="1" applyBorder="1" applyAlignment="1">
      <alignment horizontal="center" vertical="center" wrapText="1"/>
    </xf>
    <xf numFmtId="0" fontId="51" fillId="0" borderId="8" xfId="1" applyNumberFormat="1" applyFont="1" applyFill="1" applyBorder="1" applyAlignment="1">
      <alignment horizontal="center" vertical="center"/>
    </xf>
    <xf numFmtId="0" fontId="51" fillId="0" borderId="1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0" xfId="0" applyFont="1"/>
    <xf numFmtId="0" fontId="4" fillId="0" borderId="8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/>
    <xf numFmtId="0" fontId="7" fillId="0" borderId="8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8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0" fontId="48" fillId="0" borderId="3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top" wrapText="1"/>
    </xf>
  </cellXfs>
  <cellStyles count="89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te" xfId="82"/>
    <cellStyle name="Output" xfId="83"/>
    <cellStyle name="Title" xfId="84"/>
    <cellStyle name="Total" xfId="85"/>
    <cellStyle name="Warning Text" xfId="86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45"/>
    <cellStyle name="Обычный 2 3" xfId="87"/>
    <cellStyle name="Обычный 3" xfId="37"/>
    <cellStyle name="Обычный 3 2" xfId="88"/>
    <cellStyle name="Обычный_Лист1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9\peo\ST\&#1058;&#1055;-08\&#1056;&#1072;&#1089;&#1095;&#1077;&#1090;%20&#1082;&#1086;&#1077;&#1095;&#1085;&#1086;&#1075;&#1086;%20&#1092;&#1086;&#1085;&#1076;&#1072;\&#1052;&#1055;%20&#1087;&#1086;&#1084;&#1086;&#1097;&#1100;%20&#1087;&#1086;%20&#1090;&#1077;&#1088;&#1088;&#1080;&#1090;&#1086;&#1088;&#1080;&#1103;&#1084;%20&#1086;&#1090;%2019%20&#1085;&#1086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ской и районный уровень"/>
      <sheetName val="Клинический  уровень"/>
      <sheetName val="Владивосток"/>
      <sheetName val="Владивосток кл уровень"/>
      <sheetName val="TPG_08"/>
      <sheetName val="КФ_2008"/>
      <sheetName val="PROTOKOL_2008_old"/>
      <sheetName val="функция койки"/>
      <sheetName val="sp_WrkBads_08"/>
      <sheetName val="PROTOKOL_2008"/>
      <sheetName val="койки_койкодни"/>
      <sheetName val="по территориям и профилям"/>
      <sheetName val="по территориям"/>
      <sheetName val="по профилям"/>
      <sheetName val="сравнение согласованное и норма"/>
      <sheetName val="Кр-вые согл профи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D68"/>
  <sheetViews>
    <sheetView tabSelected="1" zoomScaleNormal="100" zoomScaleSheetLayoutView="90" workbookViewId="0">
      <selection activeCell="E2" sqref="E2"/>
    </sheetView>
  </sheetViews>
  <sheetFormatPr defaultRowHeight="15" x14ac:dyDescent="0.25"/>
  <cols>
    <col min="1" max="1" width="20.140625" style="1" customWidth="1"/>
    <col min="2" max="2" width="15" style="1" customWidth="1"/>
    <col min="3" max="3" width="7.7109375" customWidth="1"/>
    <col min="4" max="4" width="22" customWidth="1"/>
    <col min="5" max="5" width="19.28515625" customWidth="1"/>
    <col min="6" max="6" width="18.140625" customWidth="1"/>
    <col min="7" max="7" width="11.28515625" customWidth="1"/>
    <col min="8" max="8" width="10.28515625" customWidth="1"/>
    <col min="9" max="9" width="11.7109375" customWidth="1"/>
    <col min="10" max="10" width="13.85546875" customWidth="1"/>
    <col min="11" max="11" width="7.140625" customWidth="1"/>
  </cols>
  <sheetData>
    <row r="1" spans="1:108" ht="32.450000000000003" customHeight="1" x14ac:dyDescent="0.25">
      <c r="A1" s="13"/>
      <c r="B1" s="13"/>
      <c r="H1" s="62" t="s">
        <v>98</v>
      </c>
      <c r="I1" s="63"/>
      <c r="J1" s="63"/>
      <c r="K1" s="63"/>
    </row>
    <row r="2" spans="1:108" ht="173.25" customHeight="1" x14ac:dyDescent="0.25">
      <c r="H2" s="114" t="s">
        <v>112</v>
      </c>
      <c r="I2" s="114"/>
      <c r="J2" s="114"/>
      <c r="K2" s="114"/>
    </row>
    <row r="3" spans="1:108" ht="21.6" customHeight="1" x14ac:dyDescent="0.3">
      <c r="A3" s="77" t="s">
        <v>97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8.75" x14ac:dyDescent="0.3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8.75" x14ac:dyDescent="0.3">
      <c r="A5" s="77" t="s">
        <v>111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6.899999999999999" x14ac:dyDescent="0.3">
      <c r="A6" s="4"/>
      <c r="B6" s="4"/>
      <c r="C6" s="5"/>
      <c r="D6" s="5"/>
      <c r="E6" s="5"/>
      <c r="F6" s="5"/>
      <c r="G6" s="5"/>
      <c r="H6" s="5"/>
      <c r="I6" s="5"/>
      <c r="J6" s="5"/>
    </row>
    <row r="7" spans="1:108" ht="78.599999999999994" customHeight="1" x14ac:dyDescent="0.25">
      <c r="A7" s="66"/>
      <c r="B7" s="67"/>
      <c r="C7" s="66" t="s">
        <v>10</v>
      </c>
      <c r="D7" s="66" t="s">
        <v>11</v>
      </c>
      <c r="E7" s="66" t="s">
        <v>102</v>
      </c>
      <c r="F7" s="66" t="s">
        <v>101</v>
      </c>
      <c r="G7" s="72" t="s">
        <v>12</v>
      </c>
      <c r="H7" s="73"/>
      <c r="I7" s="74" t="s">
        <v>13</v>
      </c>
      <c r="J7" s="74"/>
      <c r="K7" s="74"/>
    </row>
    <row r="8" spans="1:108" ht="19.899999999999999" customHeight="1" x14ac:dyDescent="0.25">
      <c r="A8" s="68"/>
      <c r="B8" s="69"/>
      <c r="C8" s="68"/>
      <c r="D8" s="68"/>
      <c r="E8" s="68"/>
      <c r="F8" s="68"/>
      <c r="G8" s="75" t="s">
        <v>14</v>
      </c>
      <c r="H8" s="76"/>
      <c r="I8" s="81" t="s">
        <v>15</v>
      </c>
      <c r="J8" s="81"/>
      <c r="K8" s="74" t="s">
        <v>16</v>
      </c>
    </row>
    <row r="9" spans="1:108" ht="63.6" customHeight="1" x14ac:dyDescent="0.25">
      <c r="A9" s="70"/>
      <c r="B9" s="71"/>
      <c r="C9" s="70"/>
      <c r="D9" s="70"/>
      <c r="E9" s="70"/>
      <c r="F9" s="70"/>
      <c r="G9" s="15" t="s">
        <v>17</v>
      </c>
      <c r="H9" s="15" t="s">
        <v>18</v>
      </c>
      <c r="I9" s="15" t="s">
        <v>17</v>
      </c>
      <c r="J9" s="16" t="s">
        <v>19</v>
      </c>
      <c r="K9" s="74"/>
    </row>
    <row r="10" spans="1:108" ht="15.75" x14ac:dyDescent="0.25">
      <c r="A10" s="82"/>
      <c r="B10" s="83"/>
      <c r="C10" s="17">
        <v>1</v>
      </c>
      <c r="D10" s="17">
        <f t="shared" ref="D10:K10" si="0">C10+1</f>
        <v>2</v>
      </c>
      <c r="E10" s="17">
        <f t="shared" si="0"/>
        <v>3</v>
      </c>
      <c r="F10" s="17">
        <f t="shared" si="0"/>
        <v>4</v>
      </c>
      <c r="G10" s="17">
        <f t="shared" si="0"/>
        <v>5</v>
      </c>
      <c r="H10" s="17">
        <f t="shared" si="0"/>
        <v>6</v>
      </c>
      <c r="I10" s="17">
        <f t="shared" si="0"/>
        <v>7</v>
      </c>
      <c r="J10" s="17">
        <f t="shared" si="0"/>
        <v>8</v>
      </c>
      <c r="K10" s="18">
        <f t="shared" si="0"/>
        <v>9</v>
      </c>
    </row>
    <row r="11" spans="1:108" ht="79.900000000000006" customHeight="1" x14ac:dyDescent="0.25">
      <c r="A11" s="84" t="s">
        <v>103</v>
      </c>
      <c r="B11" s="85"/>
      <c r="C11" s="19" t="s">
        <v>0</v>
      </c>
      <c r="D11" s="59"/>
      <c r="E11" s="59" t="s">
        <v>20</v>
      </c>
      <c r="F11" s="59" t="s">
        <v>20</v>
      </c>
      <c r="G11" s="20">
        <f>G12+G14+G15+G18+G20+G22+G23+G24</f>
        <v>2235.14</v>
      </c>
      <c r="H11" s="20" t="s">
        <v>20</v>
      </c>
      <c r="I11" s="20">
        <f>I12+I14+I15+I18+I20+I22+I23+I24</f>
        <v>4302632.45</v>
      </c>
      <c r="J11" s="60" t="s">
        <v>20</v>
      </c>
      <c r="K11" s="21">
        <f>I11/(I60+J60)*100</f>
        <v>14.83</v>
      </c>
    </row>
    <row r="12" spans="1:108" ht="87.6" customHeight="1" x14ac:dyDescent="0.25">
      <c r="A12" s="86" t="s">
        <v>21</v>
      </c>
      <c r="B12" s="85"/>
      <c r="C12" s="22" t="s">
        <v>1</v>
      </c>
      <c r="D12" s="23" t="s">
        <v>22</v>
      </c>
      <c r="E12" s="24">
        <v>4.0999999999999999E-4</v>
      </c>
      <c r="F12" s="25">
        <v>87404.13</v>
      </c>
      <c r="G12" s="25">
        <v>35.42</v>
      </c>
      <c r="H12" s="25" t="s">
        <v>20</v>
      </c>
      <c r="I12" s="26">
        <v>68175.22</v>
      </c>
      <c r="J12" s="27" t="s">
        <v>20</v>
      </c>
      <c r="K12" s="27" t="s">
        <v>20</v>
      </c>
    </row>
    <row r="13" spans="1:108" ht="43.9" customHeight="1" x14ac:dyDescent="0.25">
      <c r="A13" s="79" t="s">
        <v>105</v>
      </c>
      <c r="B13" s="80"/>
      <c r="C13" s="22" t="s">
        <v>2</v>
      </c>
      <c r="D13" s="28" t="s">
        <v>22</v>
      </c>
      <c r="E13" s="29">
        <v>0</v>
      </c>
      <c r="F13" s="25">
        <v>0</v>
      </c>
      <c r="G13" s="25">
        <v>0</v>
      </c>
      <c r="H13" s="25" t="s">
        <v>20</v>
      </c>
      <c r="I13" s="26">
        <v>0</v>
      </c>
      <c r="J13" s="27" t="s">
        <v>20</v>
      </c>
      <c r="K13" s="27" t="s">
        <v>20</v>
      </c>
    </row>
    <row r="14" spans="1:108" ht="47.25" customHeight="1" x14ac:dyDescent="0.25">
      <c r="A14" s="88" t="s">
        <v>23</v>
      </c>
      <c r="B14" s="89"/>
      <c r="C14" s="22" t="s">
        <v>3</v>
      </c>
      <c r="D14" s="30" t="s">
        <v>99</v>
      </c>
      <c r="E14" s="31">
        <v>0.35199999999999998</v>
      </c>
      <c r="F14" s="25">
        <v>565.12</v>
      </c>
      <c r="G14" s="25">
        <v>199.18</v>
      </c>
      <c r="H14" s="25" t="s">
        <v>20</v>
      </c>
      <c r="I14" s="26">
        <v>383411.14</v>
      </c>
      <c r="J14" s="27" t="s">
        <v>20</v>
      </c>
      <c r="K14" s="27" t="s">
        <v>20</v>
      </c>
    </row>
    <row r="15" spans="1:108" ht="16.899999999999999" customHeight="1" x14ac:dyDescent="0.25">
      <c r="A15" s="90"/>
      <c r="B15" s="91"/>
      <c r="C15" s="22" t="s">
        <v>4</v>
      </c>
      <c r="D15" s="30" t="s">
        <v>24</v>
      </c>
      <c r="E15" s="31">
        <v>0.124</v>
      </c>
      <c r="F15" s="25">
        <v>1639.26</v>
      </c>
      <c r="G15" s="25">
        <v>202.63</v>
      </c>
      <c r="H15" s="25" t="s">
        <v>20</v>
      </c>
      <c r="I15" s="26">
        <v>390072.23</v>
      </c>
      <c r="J15" s="27" t="s">
        <v>20</v>
      </c>
      <c r="K15" s="27" t="s">
        <v>20</v>
      </c>
    </row>
    <row r="16" spans="1:108" ht="43.9" customHeight="1" x14ac:dyDescent="0.25">
      <c r="A16" s="92" t="s">
        <v>105</v>
      </c>
      <c r="B16" s="93"/>
      <c r="C16" s="32" t="s">
        <v>5</v>
      </c>
      <c r="D16" s="33" t="s">
        <v>99</v>
      </c>
      <c r="E16" s="31">
        <v>0</v>
      </c>
      <c r="F16" s="25">
        <v>0</v>
      </c>
      <c r="G16" s="25">
        <v>0</v>
      </c>
      <c r="H16" s="25" t="s">
        <v>20</v>
      </c>
      <c r="I16" s="26">
        <v>0</v>
      </c>
      <c r="J16" s="27" t="s">
        <v>20</v>
      </c>
      <c r="K16" s="27" t="s">
        <v>20</v>
      </c>
    </row>
    <row r="17" spans="1:11" ht="16.899999999999999" customHeight="1" x14ac:dyDescent="0.25">
      <c r="A17" s="94"/>
      <c r="B17" s="95"/>
      <c r="C17" s="32" t="s">
        <v>6</v>
      </c>
      <c r="D17" s="33" t="s">
        <v>24</v>
      </c>
      <c r="E17" s="31">
        <v>0</v>
      </c>
      <c r="F17" s="25">
        <v>0</v>
      </c>
      <c r="G17" s="25">
        <v>0</v>
      </c>
      <c r="H17" s="25" t="s">
        <v>20</v>
      </c>
      <c r="I17" s="26">
        <v>0</v>
      </c>
      <c r="J17" s="27" t="s">
        <v>20</v>
      </c>
      <c r="K17" s="27" t="s">
        <v>20</v>
      </c>
    </row>
    <row r="18" spans="1:11" ht="46.9" customHeight="1" x14ac:dyDescent="0.25">
      <c r="A18" s="96" t="s">
        <v>25</v>
      </c>
      <c r="B18" s="97"/>
      <c r="C18" s="22" t="s">
        <v>7</v>
      </c>
      <c r="D18" s="34" t="s">
        <v>26</v>
      </c>
      <c r="E18" s="31">
        <v>1.2999999999999999E-2</v>
      </c>
      <c r="F18" s="25">
        <v>87366.07</v>
      </c>
      <c r="G18" s="25">
        <v>1150.83</v>
      </c>
      <c r="H18" s="25" t="s">
        <v>20</v>
      </c>
      <c r="I18" s="26">
        <v>2215341.41</v>
      </c>
      <c r="J18" s="27" t="s">
        <v>20</v>
      </c>
      <c r="K18" s="27" t="s">
        <v>20</v>
      </c>
    </row>
    <row r="19" spans="1:11" s="6" customFormat="1" ht="30" customHeight="1" x14ac:dyDescent="0.25">
      <c r="A19" s="79" t="s">
        <v>105</v>
      </c>
      <c r="B19" s="80"/>
      <c r="C19" s="32" t="s">
        <v>8</v>
      </c>
      <c r="D19" s="35" t="s">
        <v>26</v>
      </c>
      <c r="E19" s="36">
        <v>1.13E-4</v>
      </c>
      <c r="F19" s="37">
        <v>23041.47</v>
      </c>
      <c r="G19" s="37">
        <v>2.6</v>
      </c>
      <c r="H19" s="25" t="s">
        <v>20</v>
      </c>
      <c r="I19" s="38">
        <v>5000</v>
      </c>
      <c r="J19" s="27" t="s">
        <v>20</v>
      </c>
      <c r="K19" s="27" t="s">
        <v>20</v>
      </c>
    </row>
    <row r="20" spans="1:11" ht="30" customHeight="1" x14ac:dyDescent="0.25">
      <c r="A20" s="96" t="s">
        <v>27</v>
      </c>
      <c r="B20" s="97"/>
      <c r="C20" s="22" t="s">
        <v>9</v>
      </c>
      <c r="D20" s="34" t="s">
        <v>28</v>
      </c>
      <c r="E20" s="29">
        <v>2.2000000000000001E-3</v>
      </c>
      <c r="F20" s="25">
        <v>16571.759999999998</v>
      </c>
      <c r="G20" s="25">
        <v>36.94</v>
      </c>
      <c r="H20" s="25" t="s">
        <v>20</v>
      </c>
      <c r="I20" s="26">
        <v>71109.429999999993</v>
      </c>
      <c r="J20" s="27" t="s">
        <v>20</v>
      </c>
      <c r="K20" s="27" t="s">
        <v>20</v>
      </c>
    </row>
    <row r="21" spans="1:11" ht="46.15" customHeight="1" x14ac:dyDescent="0.25">
      <c r="A21" s="79" t="s">
        <v>105</v>
      </c>
      <c r="B21" s="80"/>
      <c r="C21" s="32" t="s">
        <v>29</v>
      </c>
      <c r="D21" s="35" t="s">
        <v>28</v>
      </c>
      <c r="E21" s="31">
        <v>0</v>
      </c>
      <c r="F21" s="25">
        <v>0</v>
      </c>
      <c r="G21" s="25">
        <v>0</v>
      </c>
      <c r="H21" s="25" t="s">
        <v>20</v>
      </c>
      <c r="I21" s="26">
        <v>0</v>
      </c>
      <c r="J21" s="27" t="s">
        <v>20</v>
      </c>
      <c r="K21" s="27" t="s">
        <v>20</v>
      </c>
    </row>
    <row r="22" spans="1:11" ht="30" customHeight="1" x14ac:dyDescent="0.25">
      <c r="A22" s="96" t="s">
        <v>30</v>
      </c>
      <c r="B22" s="85"/>
      <c r="C22" s="22" t="s">
        <v>31</v>
      </c>
      <c r="D22" s="23" t="s">
        <v>32</v>
      </c>
      <c r="E22" s="31">
        <v>6.6000000000000003E-2</v>
      </c>
      <c r="F22" s="25">
        <v>2579.9499999999998</v>
      </c>
      <c r="G22" s="25">
        <v>171.17</v>
      </c>
      <c r="H22" s="25" t="s">
        <v>20</v>
      </c>
      <c r="I22" s="26">
        <v>329501.34999999998</v>
      </c>
      <c r="J22" s="27" t="s">
        <v>20</v>
      </c>
      <c r="K22" s="27" t="s">
        <v>20</v>
      </c>
    </row>
    <row r="23" spans="1:11" ht="36" customHeight="1" x14ac:dyDescent="0.25">
      <c r="A23" s="96" t="s">
        <v>33</v>
      </c>
      <c r="B23" s="85"/>
      <c r="C23" s="22" t="s">
        <v>34</v>
      </c>
      <c r="D23" s="23"/>
      <c r="E23" s="23" t="s">
        <v>20</v>
      </c>
      <c r="F23" s="23" t="s">
        <v>20</v>
      </c>
      <c r="G23" s="25">
        <v>428.58</v>
      </c>
      <c r="H23" s="25" t="s">
        <v>20</v>
      </c>
      <c r="I23" s="25">
        <v>825021.67</v>
      </c>
      <c r="J23" s="27" t="s">
        <v>20</v>
      </c>
      <c r="K23" s="60" t="s">
        <v>20</v>
      </c>
    </row>
    <row r="24" spans="1:11" ht="62.45" customHeight="1" x14ac:dyDescent="0.25">
      <c r="A24" s="96" t="s">
        <v>35</v>
      </c>
      <c r="B24" s="85"/>
      <c r="C24" s="22" t="s">
        <v>36</v>
      </c>
      <c r="D24" s="34" t="s">
        <v>26</v>
      </c>
      <c r="E24" s="59" t="s">
        <v>20</v>
      </c>
      <c r="F24" s="59" t="s">
        <v>20</v>
      </c>
      <c r="G24" s="25">
        <v>10.39</v>
      </c>
      <c r="H24" s="20" t="s">
        <v>20</v>
      </c>
      <c r="I24" s="26">
        <v>20000</v>
      </c>
      <c r="J24" s="60" t="s">
        <v>20</v>
      </c>
      <c r="K24" s="60" t="s">
        <v>20</v>
      </c>
    </row>
    <row r="25" spans="1:11" ht="108.6" customHeight="1" x14ac:dyDescent="0.25">
      <c r="A25" s="98" t="s">
        <v>106</v>
      </c>
      <c r="B25" s="85"/>
      <c r="C25" s="39" t="s">
        <v>37</v>
      </c>
      <c r="D25" s="59"/>
      <c r="E25" s="59" t="s">
        <v>20</v>
      </c>
      <c r="F25" s="59" t="s">
        <v>20</v>
      </c>
      <c r="G25" s="59">
        <f>G26+G27+G28+G29</f>
        <v>195.65</v>
      </c>
      <c r="H25" s="59" t="s">
        <v>20</v>
      </c>
      <c r="I25" s="59">
        <f>I26+I27+I28+I29</f>
        <v>376623.1</v>
      </c>
      <c r="J25" s="60" t="s">
        <v>20</v>
      </c>
      <c r="K25" s="21">
        <f>I25/(I60+J60)*100</f>
        <v>1.3</v>
      </c>
    </row>
    <row r="26" spans="1:11" ht="15" customHeight="1" x14ac:dyDescent="0.25">
      <c r="A26" s="96" t="s">
        <v>38</v>
      </c>
      <c r="B26" s="85"/>
      <c r="C26" s="22" t="s">
        <v>39</v>
      </c>
      <c r="D26" s="23" t="s">
        <v>40</v>
      </c>
      <c r="E26" s="23" t="s">
        <v>20</v>
      </c>
      <c r="F26" s="23" t="s">
        <v>20</v>
      </c>
      <c r="G26" s="23">
        <v>1.62</v>
      </c>
      <c r="H26" s="23" t="s">
        <v>20</v>
      </c>
      <c r="I26" s="27">
        <v>3117</v>
      </c>
      <c r="J26" s="27" t="s">
        <v>20</v>
      </c>
      <c r="K26" s="27" t="s">
        <v>20</v>
      </c>
    </row>
    <row r="27" spans="1:11" ht="15" customHeight="1" x14ac:dyDescent="0.25">
      <c r="A27" s="96" t="s">
        <v>41</v>
      </c>
      <c r="B27" s="85"/>
      <c r="C27" s="22" t="s">
        <v>42</v>
      </c>
      <c r="D27" s="23" t="s">
        <v>40</v>
      </c>
      <c r="E27" s="23" t="s">
        <v>20</v>
      </c>
      <c r="F27" s="23" t="s">
        <v>20</v>
      </c>
      <c r="G27" s="23">
        <v>0</v>
      </c>
      <c r="H27" s="23" t="s">
        <v>20</v>
      </c>
      <c r="I27" s="27">
        <v>0</v>
      </c>
      <c r="J27" s="27" t="s">
        <v>20</v>
      </c>
      <c r="K27" s="27" t="s">
        <v>20</v>
      </c>
    </row>
    <row r="28" spans="1:11" ht="15.75" x14ac:dyDescent="0.25">
      <c r="A28" s="96" t="s">
        <v>43</v>
      </c>
      <c r="B28" s="85"/>
      <c r="C28" s="22" t="s">
        <v>44</v>
      </c>
      <c r="D28" s="23" t="s">
        <v>40</v>
      </c>
      <c r="E28" s="23" t="s">
        <v>20</v>
      </c>
      <c r="F28" s="23" t="s">
        <v>20</v>
      </c>
      <c r="G28" s="23">
        <v>0</v>
      </c>
      <c r="H28" s="23" t="s">
        <v>20</v>
      </c>
      <c r="I28" s="27">
        <v>0</v>
      </c>
      <c r="J28" s="27" t="s">
        <v>20</v>
      </c>
      <c r="K28" s="27" t="s">
        <v>20</v>
      </c>
    </row>
    <row r="29" spans="1:11" ht="27.75" customHeight="1" x14ac:dyDescent="0.25">
      <c r="A29" s="96" t="s">
        <v>45</v>
      </c>
      <c r="B29" s="85"/>
      <c r="C29" s="22" t="s">
        <v>46</v>
      </c>
      <c r="D29" s="23" t="s">
        <v>40</v>
      </c>
      <c r="E29" s="23" t="s">
        <v>20</v>
      </c>
      <c r="F29" s="23" t="s">
        <v>20</v>
      </c>
      <c r="G29" s="23">
        <v>194.03</v>
      </c>
      <c r="H29" s="23" t="s">
        <v>20</v>
      </c>
      <c r="I29" s="27">
        <v>373506.1</v>
      </c>
      <c r="J29" s="27" t="s">
        <v>20</v>
      </c>
      <c r="K29" s="27" t="s">
        <v>20</v>
      </c>
    </row>
    <row r="30" spans="1:11" s="7" customFormat="1" ht="45" customHeight="1" x14ac:dyDescent="0.25">
      <c r="A30" s="98" t="s">
        <v>47</v>
      </c>
      <c r="B30" s="99"/>
      <c r="C30" s="39" t="s">
        <v>48</v>
      </c>
      <c r="D30" s="59"/>
      <c r="E30" s="59" t="s">
        <v>20</v>
      </c>
      <c r="F30" s="59" t="s">
        <v>20</v>
      </c>
      <c r="G30" s="59" t="s">
        <v>20</v>
      </c>
      <c r="H30" s="40">
        <f>H41+H40</f>
        <v>12873.4</v>
      </c>
      <c r="I30" s="41" t="s">
        <v>20</v>
      </c>
      <c r="J30" s="40">
        <f>J41+J40</f>
        <v>24330445.5</v>
      </c>
      <c r="K30" s="21">
        <f>J30/(I60+J60)*100</f>
        <v>83.87</v>
      </c>
    </row>
    <row r="31" spans="1:11" ht="34.15" customHeight="1" x14ac:dyDescent="0.25">
      <c r="A31" s="96" t="s">
        <v>49</v>
      </c>
      <c r="B31" s="85"/>
      <c r="C31" s="22" t="s">
        <v>50</v>
      </c>
      <c r="D31" s="23" t="s">
        <v>22</v>
      </c>
      <c r="E31" s="23">
        <v>0.3</v>
      </c>
      <c r="F31" s="42">
        <v>2652.92</v>
      </c>
      <c r="G31" s="23" t="s">
        <v>20</v>
      </c>
      <c r="H31" s="42">
        <v>795.87</v>
      </c>
      <c r="I31" s="43" t="s">
        <v>20</v>
      </c>
      <c r="J31" s="43">
        <v>1504185.23</v>
      </c>
      <c r="K31" s="27" t="s">
        <v>20</v>
      </c>
    </row>
    <row r="32" spans="1:11" ht="46.9" customHeight="1" x14ac:dyDescent="0.25">
      <c r="A32" s="87" t="s">
        <v>51</v>
      </c>
      <c r="B32" s="61" t="s">
        <v>52</v>
      </c>
      <c r="C32" s="44" t="s">
        <v>53</v>
      </c>
      <c r="D32" s="30" t="s">
        <v>99</v>
      </c>
      <c r="E32" s="23">
        <v>2.35</v>
      </c>
      <c r="F32" s="42">
        <v>552.45000000000005</v>
      </c>
      <c r="G32" s="27" t="s">
        <v>20</v>
      </c>
      <c r="H32" s="42">
        <v>1298.27</v>
      </c>
      <c r="I32" s="43" t="s">
        <v>20</v>
      </c>
      <c r="J32" s="43">
        <v>2453692.4300000002</v>
      </c>
      <c r="K32" s="27" t="s">
        <v>20</v>
      </c>
    </row>
    <row r="33" spans="1:11" ht="45.6" customHeight="1" x14ac:dyDescent="0.25">
      <c r="A33" s="87"/>
      <c r="B33" s="61" t="s">
        <v>54</v>
      </c>
      <c r="C33" s="44" t="s">
        <v>55</v>
      </c>
      <c r="D33" s="30" t="s">
        <v>100</v>
      </c>
      <c r="E33" s="23">
        <v>0.56000000000000005</v>
      </c>
      <c r="F33" s="42">
        <v>707.38</v>
      </c>
      <c r="G33" s="27" t="s">
        <v>20</v>
      </c>
      <c r="H33" s="42">
        <v>396.13</v>
      </c>
      <c r="I33" s="43" t="s">
        <v>20</v>
      </c>
      <c r="J33" s="43">
        <v>748679.15</v>
      </c>
      <c r="K33" s="27" t="s">
        <v>20</v>
      </c>
    </row>
    <row r="34" spans="1:11" ht="31.5" x14ac:dyDescent="0.25">
      <c r="A34" s="87"/>
      <c r="B34" s="61" t="s">
        <v>57</v>
      </c>
      <c r="C34" s="44" t="s">
        <v>58</v>
      </c>
      <c r="D34" s="30" t="s">
        <v>24</v>
      </c>
      <c r="E34" s="23">
        <v>1.98</v>
      </c>
      <c r="F34" s="42">
        <v>1548.01</v>
      </c>
      <c r="G34" s="27" t="s">
        <v>20</v>
      </c>
      <c r="H34" s="42">
        <v>3065.06</v>
      </c>
      <c r="I34" s="43" t="s">
        <v>20</v>
      </c>
      <c r="J34" s="43">
        <v>5792895.7999999998</v>
      </c>
      <c r="K34" s="27" t="s">
        <v>20</v>
      </c>
    </row>
    <row r="35" spans="1:11" ht="60.75" customHeight="1" x14ac:dyDescent="0.25">
      <c r="A35" s="96" t="s">
        <v>59</v>
      </c>
      <c r="B35" s="85"/>
      <c r="C35" s="22" t="s">
        <v>60</v>
      </c>
      <c r="D35" s="34" t="s">
        <v>26</v>
      </c>
      <c r="E35" s="23">
        <v>0.17233000000000001</v>
      </c>
      <c r="F35" s="42">
        <v>35734.629999999997</v>
      </c>
      <c r="G35" s="27" t="s">
        <v>20</v>
      </c>
      <c r="H35" s="42">
        <v>6158.15</v>
      </c>
      <c r="I35" s="43" t="s">
        <v>20</v>
      </c>
      <c r="J35" s="43">
        <v>11638768.73</v>
      </c>
      <c r="K35" s="27" t="s">
        <v>20</v>
      </c>
    </row>
    <row r="36" spans="1:11" s="6" customFormat="1" ht="48.6" customHeight="1" x14ac:dyDescent="0.25">
      <c r="A36" s="100" t="s">
        <v>107</v>
      </c>
      <c r="B36" s="101"/>
      <c r="C36" s="32" t="s">
        <v>61</v>
      </c>
      <c r="D36" s="28" t="s">
        <v>32</v>
      </c>
      <c r="E36" s="28">
        <v>3.9E-2</v>
      </c>
      <c r="F36" s="45">
        <v>2435.35</v>
      </c>
      <c r="G36" s="28" t="s">
        <v>20</v>
      </c>
      <c r="H36" s="45">
        <v>94.98</v>
      </c>
      <c r="I36" s="45" t="s">
        <v>20</v>
      </c>
      <c r="J36" s="46">
        <v>179507.12</v>
      </c>
      <c r="K36" s="47" t="s">
        <v>20</v>
      </c>
    </row>
    <row r="37" spans="1:11" s="8" customFormat="1" ht="52.9" customHeight="1" x14ac:dyDescent="0.25">
      <c r="A37" s="100" t="s">
        <v>108</v>
      </c>
      <c r="B37" s="101"/>
      <c r="C37" s="32" t="s">
        <v>62</v>
      </c>
      <c r="D37" s="35" t="s">
        <v>26</v>
      </c>
      <c r="E37" s="28">
        <v>3.2339999999999999E-3</v>
      </c>
      <c r="F37" s="45">
        <v>141039.38</v>
      </c>
      <c r="G37" s="28" t="s">
        <v>20</v>
      </c>
      <c r="H37" s="45">
        <v>456.11</v>
      </c>
      <c r="I37" s="45" t="s">
        <v>20</v>
      </c>
      <c r="J37" s="46">
        <v>862032.7</v>
      </c>
      <c r="K37" s="47" t="s">
        <v>20</v>
      </c>
    </row>
    <row r="38" spans="1:11" ht="46.9" customHeight="1" x14ac:dyDescent="0.25">
      <c r="A38" s="96" t="s">
        <v>63</v>
      </c>
      <c r="B38" s="85"/>
      <c r="C38" s="22" t="s">
        <v>64</v>
      </c>
      <c r="D38" s="34" t="s">
        <v>28</v>
      </c>
      <c r="E38" s="23">
        <v>0.06</v>
      </c>
      <c r="F38" s="42">
        <v>17408.330000000002</v>
      </c>
      <c r="G38" s="23" t="s">
        <v>20</v>
      </c>
      <c r="H38" s="42">
        <v>1044.5</v>
      </c>
      <c r="I38" s="43" t="s">
        <v>20</v>
      </c>
      <c r="J38" s="43">
        <v>1974087.76</v>
      </c>
      <c r="K38" s="27" t="s">
        <v>20</v>
      </c>
    </row>
    <row r="39" spans="1:11" ht="36.6" customHeight="1" x14ac:dyDescent="0.25">
      <c r="A39" s="96" t="s">
        <v>104</v>
      </c>
      <c r="B39" s="97"/>
      <c r="C39" s="22" t="s">
        <v>65</v>
      </c>
      <c r="D39" s="23" t="s">
        <v>32</v>
      </c>
      <c r="E39" s="23"/>
      <c r="F39" s="23"/>
      <c r="G39" s="27" t="s">
        <v>20</v>
      </c>
      <c r="H39" s="23"/>
      <c r="I39" s="27" t="s">
        <v>20</v>
      </c>
      <c r="J39" s="26"/>
      <c r="K39" s="27" t="s">
        <v>20</v>
      </c>
    </row>
    <row r="40" spans="1:11" ht="22.9" customHeight="1" x14ac:dyDescent="0.25">
      <c r="A40" s="96" t="s">
        <v>66</v>
      </c>
      <c r="B40" s="85"/>
      <c r="C40" s="22" t="s">
        <v>67</v>
      </c>
      <c r="D40" s="59"/>
      <c r="E40" s="59" t="s">
        <v>20</v>
      </c>
      <c r="F40" s="59" t="s">
        <v>20</v>
      </c>
      <c r="G40" s="59" t="s">
        <v>20</v>
      </c>
      <c r="H40" s="20">
        <v>115.42</v>
      </c>
      <c r="I40" s="60" t="s">
        <v>20</v>
      </c>
      <c r="J40" s="41">
        <v>218136.4</v>
      </c>
      <c r="K40" s="60" t="s">
        <v>20</v>
      </c>
    </row>
    <row r="41" spans="1:11" ht="85.9" customHeight="1" x14ac:dyDescent="0.25">
      <c r="A41" s="96" t="s">
        <v>68</v>
      </c>
      <c r="B41" s="85"/>
      <c r="C41" s="22" t="s">
        <v>69</v>
      </c>
      <c r="D41" s="23"/>
      <c r="E41" s="23" t="s">
        <v>20</v>
      </c>
      <c r="F41" s="23" t="s">
        <v>20</v>
      </c>
      <c r="G41" s="23" t="s">
        <v>20</v>
      </c>
      <c r="H41" s="42">
        <f>H42+H43+H44+H45+H46+H49</f>
        <v>12757.98</v>
      </c>
      <c r="I41" s="27" t="s">
        <v>20</v>
      </c>
      <c r="J41" s="42">
        <f>J42+J43+J44+J45+J46+J49</f>
        <v>24112309.100000001</v>
      </c>
      <c r="K41" s="48"/>
    </row>
    <row r="42" spans="1:11" ht="15.75" customHeight="1" x14ac:dyDescent="0.25">
      <c r="A42" s="96" t="s">
        <v>70</v>
      </c>
      <c r="B42" s="85"/>
      <c r="C42" s="22" t="s">
        <v>71</v>
      </c>
      <c r="D42" s="23" t="s">
        <v>22</v>
      </c>
      <c r="E42" s="23">
        <v>0.3</v>
      </c>
      <c r="F42" s="42">
        <v>2652.92</v>
      </c>
      <c r="G42" s="23" t="s">
        <v>20</v>
      </c>
      <c r="H42" s="42">
        <v>795.87</v>
      </c>
      <c r="I42" s="43" t="s">
        <v>20</v>
      </c>
      <c r="J42" s="43">
        <v>1504185.23</v>
      </c>
      <c r="K42" s="27" t="s">
        <v>20</v>
      </c>
    </row>
    <row r="43" spans="1:11" ht="46.9" customHeight="1" x14ac:dyDescent="0.25">
      <c r="A43" s="88" t="s">
        <v>51</v>
      </c>
      <c r="B43" s="102"/>
      <c r="C43" s="22" t="s">
        <v>72</v>
      </c>
      <c r="D43" s="30" t="s">
        <v>99</v>
      </c>
      <c r="E43" s="23">
        <v>2.35</v>
      </c>
      <c r="F43" s="42">
        <v>552.45000000000005</v>
      </c>
      <c r="G43" s="27" t="s">
        <v>20</v>
      </c>
      <c r="H43" s="42">
        <v>1298.27</v>
      </c>
      <c r="I43" s="43" t="s">
        <v>20</v>
      </c>
      <c r="J43" s="43">
        <v>2453692.4300000002</v>
      </c>
      <c r="K43" s="27" t="s">
        <v>20</v>
      </c>
    </row>
    <row r="44" spans="1:11" ht="46.9" customHeight="1" x14ac:dyDescent="0.25">
      <c r="A44" s="103"/>
      <c r="B44" s="104"/>
      <c r="C44" s="22" t="s">
        <v>73</v>
      </c>
      <c r="D44" s="30" t="s">
        <v>56</v>
      </c>
      <c r="E44" s="23">
        <v>0.56000000000000005</v>
      </c>
      <c r="F44" s="42">
        <v>707.38</v>
      </c>
      <c r="G44" s="27" t="s">
        <v>20</v>
      </c>
      <c r="H44" s="42">
        <v>396.13</v>
      </c>
      <c r="I44" s="43" t="s">
        <v>20</v>
      </c>
      <c r="J44" s="43">
        <v>748679.15</v>
      </c>
      <c r="K44" s="27" t="s">
        <v>20</v>
      </c>
    </row>
    <row r="45" spans="1:11" ht="15.75" x14ac:dyDescent="0.25">
      <c r="A45" s="90"/>
      <c r="B45" s="105"/>
      <c r="C45" s="22" t="s">
        <v>74</v>
      </c>
      <c r="D45" s="30" t="s">
        <v>24</v>
      </c>
      <c r="E45" s="23">
        <v>1.98</v>
      </c>
      <c r="F45" s="42">
        <v>1548.01</v>
      </c>
      <c r="G45" s="27" t="s">
        <v>20</v>
      </c>
      <c r="H45" s="42">
        <v>3065.06</v>
      </c>
      <c r="I45" s="43" t="s">
        <v>20</v>
      </c>
      <c r="J45" s="43">
        <v>5792895.7999999998</v>
      </c>
      <c r="K45" s="27" t="s">
        <v>20</v>
      </c>
    </row>
    <row r="46" spans="1:11" ht="61.5" customHeight="1" x14ac:dyDescent="0.25">
      <c r="A46" s="96" t="s">
        <v>75</v>
      </c>
      <c r="B46" s="85"/>
      <c r="C46" s="22" t="s">
        <v>76</v>
      </c>
      <c r="D46" s="34" t="s">
        <v>26</v>
      </c>
      <c r="E46" s="23">
        <v>0.17233000000000001</v>
      </c>
      <c r="F46" s="42">
        <v>35734.629999999997</v>
      </c>
      <c r="G46" s="27" t="s">
        <v>20</v>
      </c>
      <c r="H46" s="42">
        <v>6158.15</v>
      </c>
      <c r="I46" s="43" t="s">
        <v>20</v>
      </c>
      <c r="J46" s="43">
        <v>11638768.73</v>
      </c>
      <c r="K46" s="27" t="s">
        <v>20</v>
      </c>
    </row>
    <row r="47" spans="1:11" s="6" customFormat="1" ht="31.9" customHeight="1" x14ac:dyDescent="0.25">
      <c r="A47" s="106" t="s">
        <v>109</v>
      </c>
      <c r="B47" s="107"/>
      <c r="C47" s="32" t="s">
        <v>77</v>
      </c>
      <c r="D47" s="28" t="s">
        <v>32</v>
      </c>
      <c r="E47" s="28">
        <v>3.9E-2</v>
      </c>
      <c r="F47" s="45">
        <v>2435.35</v>
      </c>
      <c r="G47" s="28" t="s">
        <v>20</v>
      </c>
      <c r="H47" s="45">
        <v>94.98</v>
      </c>
      <c r="I47" s="45" t="s">
        <v>20</v>
      </c>
      <c r="J47" s="46">
        <v>179507.12</v>
      </c>
      <c r="K47" s="47" t="s">
        <v>20</v>
      </c>
    </row>
    <row r="48" spans="1:11" s="6" customFormat="1" ht="31.9" customHeight="1" x14ac:dyDescent="0.25">
      <c r="A48" s="106" t="s">
        <v>110</v>
      </c>
      <c r="B48" s="107"/>
      <c r="C48" s="32" t="s">
        <v>78</v>
      </c>
      <c r="D48" s="35" t="s">
        <v>26</v>
      </c>
      <c r="E48" s="28">
        <v>3.2339999999999999E-3</v>
      </c>
      <c r="F48" s="45">
        <v>141039.38</v>
      </c>
      <c r="G48" s="28" t="s">
        <v>20</v>
      </c>
      <c r="H48" s="45">
        <v>456.11</v>
      </c>
      <c r="I48" s="45" t="s">
        <v>20</v>
      </c>
      <c r="J48" s="46">
        <v>862032.7</v>
      </c>
      <c r="K48" s="47" t="s">
        <v>20</v>
      </c>
    </row>
    <row r="49" spans="1:108" ht="34.15" customHeight="1" x14ac:dyDescent="0.25">
      <c r="A49" s="96" t="s">
        <v>79</v>
      </c>
      <c r="B49" s="85"/>
      <c r="C49" s="22" t="s">
        <v>80</v>
      </c>
      <c r="D49" s="34" t="s">
        <v>28</v>
      </c>
      <c r="E49" s="23">
        <v>0.06</v>
      </c>
      <c r="F49" s="42">
        <v>17408.330000000002</v>
      </c>
      <c r="G49" s="23" t="s">
        <v>20</v>
      </c>
      <c r="H49" s="42">
        <v>1044.5</v>
      </c>
      <c r="I49" s="43" t="s">
        <v>20</v>
      </c>
      <c r="J49" s="43">
        <v>1974087.76</v>
      </c>
      <c r="K49" s="27" t="s">
        <v>20</v>
      </c>
    </row>
    <row r="50" spans="1:108" ht="46.15" customHeight="1" x14ac:dyDescent="0.25">
      <c r="A50" s="96" t="s">
        <v>81</v>
      </c>
      <c r="B50" s="85"/>
      <c r="C50" s="22" t="s">
        <v>82</v>
      </c>
      <c r="D50" s="23"/>
      <c r="E50" s="59" t="s">
        <v>20</v>
      </c>
      <c r="F50" s="59" t="s">
        <v>20</v>
      </c>
      <c r="G50" s="59" t="s">
        <v>20</v>
      </c>
      <c r="H50" s="23"/>
      <c r="I50" s="60" t="s">
        <v>20</v>
      </c>
      <c r="J50" s="27"/>
      <c r="K50" s="27">
        <v>0</v>
      </c>
    </row>
    <row r="51" spans="1:108" ht="18.75" customHeight="1" x14ac:dyDescent="0.25">
      <c r="A51" s="96" t="s">
        <v>70</v>
      </c>
      <c r="B51" s="85"/>
      <c r="C51" s="22" t="s">
        <v>83</v>
      </c>
      <c r="D51" s="23" t="s">
        <v>22</v>
      </c>
      <c r="E51" s="23"/>
      <c r="F51" s="23"/>
      <c r="G51" s="23" t="s">
        <v>20</v>
      </c>
      <c r="H51" s="23"/>
      <c r="I51" s="27" t="s">
        <v>20</v>
      </c>
      <c r="J51" s="27"/>
      <c r="K51" s="27" t="s">
        <v>20</v>
      </c>
    </row>
    <row r="52" spans="1:108" ht="44.45" customHeight="1" x14ac:dyDescent="0.25">
      <c r="A52" s="88" t="s">
        <v>51</v>
      </c>
      <c r="B52" s="109"/>
      <c r="C52" s="22" t="s">
        <v>84</v>
      </c>
      <c r="D52" s="30" t="s">
        <v>99</v>
      </c>
      <c r="E52" s="49"/>
      <c r="F52" s="23"/>
      <c r="G52" s="23"/>
      <c r="H52" s="23"/>
      <c r="I52" s="27"/>
      <c r="J52" s="27"/>
      <c r="K52" s="27">
        <v>0</v>
      </c>
    </row>
    <row r="53" spans="1:108" ht="46.15" customHeight="1" x14ac:dyDescent="0.25">
      <c r="A53" s="103"/>
      <c r="B53" s="110"/>
      <c r="C53" s="22" t="s">
        <v>85</v>
      </c>
      <c r="D53" s="30" t="s">
        <v>100</v>
      </c>
      <c r="E53" s="49"/>
      <c r="F53" s="23"/>
      <c r="G53" s="23"/>
      <c r="H53" s="23"/>
      <c r="I53" s="27"/>
      <c r="J53" s="27"/>
      <c r="K53" s="27">
        <v>0</v>
      </c>
    </row>
    <row r="54" spans="1:108" ht="15.75" x14ac:dyDescent="0.25">
      <c r="A54" s="90"/>
      <c r="B54" s="111"/>
      <c r="C54" s="22" t="s">
        <v>86</v>
      </c>
      <c r="D54" s="30" t="s">
        <v>24</v>
      </c>
      <c r="E54" s="49"/>
      <c r="F54" s="23"/>
      <c r="G54" s="23"/>
      <c r="H54" s="23"/>
      <c r="I54" s="27"/>
      <c r="J54" s="27"/>
      <c r="K54" s="27">
        <v>0</v>
      </c>
    </row>
    <row r="55" spans="1:108" ht="63.75" customHeight="1" x14ac:dyDescent="0.25">
      <c r="A55" s="96" t="s">
        <v>75</v>
      </c>
      <c r="B55" s="85"/>
      <c r="C55" s="22" t="s">
        <v>87</v>
      </c>
      <c r="D55" s="23" t="s">
        <v>88</v>
      </c>
      <c r="E55" s="23"/>
      <c r="F55" s="23"/>
      <c r="G55" s="59" t="s">
        <v>20</v>
      </c>
      <c r="H55" s="23"/>
      <c r="I55" s="60" t="s">
        <v>20</v>
      </c>
      <c r="J55" s="27"/>
      <c r="K55" s="60" t="s">
        <v>20</v>
      </c>
    </row>
    <row r="56" spans="1:108" s="6" customFormat="1" ht="29.45" customHeight="1" x14ac:dyDescent="0.25">
      <c r="A56" s="106" t="s">
        <v>109</v>
      </c>
      <c r="B56" s="107"/>
      <c r="C56" s="32" t="s">
        <v>89</v>
      </c>
      <c r="D56" s="28" t="s">
        <v>32</v>
      </c>
      <c r="E56" s="28"/>
      <c r="F56" s="28"/>
      <c r="G56" s="50"/>
      <c r="H56" s="28"/>
      <c r="I56" s="51"/>
      <c r="J56" s="47"/>
      <c r="K56" s="51"/>
    </row>
    <row r="57" spans="1:108" s="6" customFormat="1" ht="29.45" customHeight="1" x14ac:dyDescent="0.25">
      <c r="A57" s="106" t="s">
        <v>110</v>
      </c>
      <c r="B57" s="107"/>
      <c r="C57" s="32" t="s">
        <v>90</v>
      </c>
      <c r="D57" s="35" t="s">
        <v>26</v>
      </c>
      <c r="E57" s="28"/>
      <c r="F57" s="28"/>
      <c r="G57" s="50"/>
      <c r="H57" s="28"/>
      <c r="I57" s="51"/>
      <c r="J57" s="47"/>
      <c r="K57" s="51"/>
    </row>
    <row r="58" spans="1:108" ht="29.45" customHeight="1" x14ac:dyDescent="0.25">
      <c r="A58" s="96" t="s">
        <v>79</v>
      </c>
      <c r="B58" s="85"/>
      <c r="C58" s="52" t="s">
        <v>91</v>
      </c>
      <c r="D58" s="34" t="s">
        <v>28</v>
      </c>
      <c r="E58" s="53"/>
      <c r="F58" s="53"/>
      <c r="G58" s="54" t="s">
        <v>20</v>
      </c>
      <c r="H58" s="53"/>
      <c r="I58" s="55" t="s">
        <v>20</v>
      </c>
      <c r="J58" s="56"/>
      <c r="K58" s="55" t="s">
        <v>20</v>
      </c>
    </row>
    <row r="59" spans="1:108" ht="30.6" customHeight="1" x14ac:dyDescent="0.25">
      <c r="A59" s="96" t="s">
        <v>92</v>
      </c>
      <c r="B59" s="85"/>
      <c r="C59" s="52" t="s">
        <v>93</v>
      </c>
      <c r="D59" s="23" t="s">
        <v>32</v>
      </c>
      <c r="E59" s="53"/>
      <c r="F59" s="53"/>
      <c r="G59" s="54" t="s">
        <v>20</v>
      </c>
      <c r="H59" s="53"/>
      <c r="I59" s="55" t="s">
        <v>20</v>
      </c>
      <c r="J59" s="56"/>
      <c r="K59" s="55" t="s">
        <v>20</v>
      </c>
    </row>
    <row r="60" spans="1:108" ht="25.9" customHeight="1" x14ac:dyDescent="0.25">
      <c r="A60" s="98" t="s">
        <v>94</v>
      </c>
      <c r="B60" s="85"/>
      <c r="C60" s="39" t="s">
        <v>95</v>
      </c>
      <c r="D60" s="59"/>
      <c r="E60" s="59" t="s">
        <v>20</v>
      </c>
      <c r="F60" s="59" t="s">
        <v>20</v>
      </c>
      <c r="G60" s="20">
        <f>G11+G25</f>
        <v>2430.79</v>
      </c>
      <c r="H60" s="20">
        <f>H30</f>
        <v>12873.4</v>
      </c>
      <c r="I60" s="20">
        <f>I11+I25</f>
        <v>4679255.55</v>
      </c>
      <c r="J60" s="20">
        <f>J30</f>
        <v>24330445.5</v>
      </c>
      <c r="K60" s="21">
        <f>K11+K30+K25</f>
        <v>100</v>
      </c>
    </row>
    <row r="61" spans="1:108" ht="15.75" x14ac:dyDescent="0.25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14"/>
    </row>
    <row r="62" spans="1:108" x14ac:dyDescent="0.2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</row>
    <row r="63" spans="1:108" x14ac:dyDescent="0.25">
      <c r="I63" s="9"/>
      <c r="J63" s="10"/>
    </row>
    <row r="64" spans="1:108" ht="15" customHeight="1" x14ac:dyDescent="0.25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</row>
    <row r="65" spans="1:11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x14ac:dyDescent="0.25">
      <c r="I66" s="9"/>
      <c r="J66" s="10"/>
    </row>
    <row r="67" spans="1:11" ht="15" customHeight="1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x14ac:dyDescent="0.25">
      <c r="C68" s="1"/>
      <c r="D68" s="1"/>
      <c r="E68" s="1"/>
      <c r="F68" s="1"/>
      <c r="G68" s="1"/>
      <c r="H68" s="1"/>
      <c r="I68" s="1"/>
      <c r="J68" s="1"/>
      <c r="K68" s="1"/>
    </row>
  </sheetData>
  <mergeCells count="61">
    <mergeCell ref="A67:K67"/>
    <mergeCell ref="A50:B50"/>
    <mergeCell ref="A51:B51"/>
    <mergeCell ref="A52:B54"/>
    <mergeCell ref="A55:B55"/>
    <mergeCell ref="A56:B56"/>
    <mergeCell ref="A57:B57"/>
    <mergeCell ref="A58:B58"/>
    <mergeCell ref="A59:B59"/>
    <mergeCell ref="A60:B60"/>
    <mergeCell ref="A64:K65"/>
    <mergeCell ref="A49:B49"/>
    <mergeCell ref="A36:B36"/>
    <mergeCell ref="A37:B37"/>
    <mergeCell ref="A43:B45"/>
    <mergeCell ref="A46:B46"/>
    <mergeCell ref="A47:B47"/>
    <mergeCell ref="A48:B48"/>
    <mergeCell ref="A42:B42"/>
    <mergeCell ref="A35:B35"/>
    <mergeCell ref="A38:B38"/>
    <mergeCell ref="A39:B39"/>
    <mergeCell ref="A40:B40"/>
    <mergeCell ref="A41:B41"/>
    <mergeCell ref="A32:A34"/>
    <mergeCell ref="A14:B15"/>
    <mergeCell ref="A16:B17"/>
    <mergeCell ref="A18:B18"/>
    <mergeCell ref="A19:B19"/>
    <mergeCell ref="A20:B20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K8:K9"/>
    <mergeCell ref="A10:B10"/>
    <mergeCell ref="A11:B11"/>
    <mergeCell ref="A12:B12"/>
    <mergeCell ref="A13:B13"/>
    <mergeCell ref="H1:K1"/>
    <mergeCell ref="A62:K62"/>
    <mergeCell ref="H2:K2"/>
    <mergeCell ref="A7:B9"/>
    <mergeCell ref="C7:C9"/>
    <mergeCell ref="D7:D9"/>
    <mergeCell ref="E7:E9"/>
    <mergeCell ref="F7:F9"/>
    <mergeCell ref="G7:H7"/>
    <mergeCell ref="I7:K7"/>
    <mergeCell ref="G8:H8"/>
    <mergeCell ref="A3:K3"/>
    <mergeCell ref="A4:K4"/>
    <mergeCell ref="A5:K5"/>
    <mergeCell ref="A21:B21"/>
    <mergeCell ref="I8:J8"/>
  </mergeCells>
  <printOptions horizontalCentered="1"/>
  <pageMargins left="0.59055118110236227" right="0.59055118110236227" top="0.78740157480314965" bottom="0.78740157480314965" header="0" footer="0"/>
  <pageSetup paperSize="9" scale="85" fitToHeight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</vt:lpstr>
      <vt:lpstr>Прил.2!Заголовки_для_печати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Ищенко Ольга Александровна</dc:creator>
  <cp:lastModifiedBy>Бордакова Александра Николаевна</cp:lastModifiedBy>
  <cp:lastPrinted>2016-12-22T04:03:15Z</cp:lastPrinted>
  <dcterms:created xsi:type="dcterms:W3CDTF">2016-08-12T01:22:27Z</dcterms:created>
  <dcterms:modified xsi:type="dcterms:W3CDTF">2016-12-22T04:03:41Z</dcterms:modified>
</cp:coreProperties>
</file>